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\OneDrive\SPEAQ\Forum\SPEAQ 4 day Training 2018\November 2018\"/>
    </mc:Choice>
  </mc:AlternateContent>
  <bookViews>
    <workbookView xWindow="0" yWindow="460" windowWidth="19200" windowHeight="6590"/>
  </bookViews>
  <sheets>
    <sheet name="Sheet1" sheetId="1" r:id="rId1"/>
  </sheets>
  <definedNames>
    <definedName name="Completed_Text">Sheet1!$N$12</definedName>
    <definedName name="Current_member">Sheet1!$K$16</definedName>
    <definedName name="Incomplete">Sheet1!$G$27</definedName>
    <definedName name="IsMember">Sheet1!$G$24</definedName>
    <definedName name="Member_Fee">Sheet1!$I$20</definedName>
    <definedName name="MemberOptions">Sheet1!$K$16:$K$18</definedName>
    <definedName name="MembershipPending">Sheet1!$K$17</definedName>
    <definedName name="No">Sheet1!$L$14</definedName>
    <definedName name="Non_member">Sheet1!$K$18</definedName>
    <definedName name="NonMember_Fee">Sheet1!$I$21</definedName>
    <definedName name="NotYetComplete_Text">Sheet1!$N$13</definedName>
    <definedName name="OK">Sheet1!$I$15</definedName>
    <definedName name="OnLine_Fee">Sheet1!$I$19</definedName>
    <definedName name="Only">Sheet1!$I$13</definedName>
    <definedName name="Preferred">Sheet1!$I$14</definedName>
    <definedName name="_xlnm.Print_Area" localSheetId="0">Sheet1!$A$1:$E$72</definedName>
    <definedName name="select">Sheet1!$I$12</definedName>
    <definedName name="Yes">Sheet1!$L$13</definedName>
  </definedNames>
  <calcPr calcId="162913" iterate="1" iterateCount="4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9" i="1" l="1"/>
  <c r="M64" i="1"/>
  <c r="M59" i="1"/>
  <c r="M54" i="1"/>
  <c r="M49" i="1"/>
  <c r="M44" i="1"/>
  <c r="M39" i="1"/>
  <c r="M34" i="1"/>
  <c r="G34" i="1" l="1"/>
  <c r="G26" i="1"/>
  <c r="O69" i="1" l="1"/>
  <c r="G69" i="1"/>
  <c r="F69" i="1"/>
  <c r="G68" i="1"/>
  <c r="G67" i="1"/>
  <c r="H66" i="1"/>
  <c r="G66" i="1"/>
  <c r="L68" i="1" s="1"/>
  <c r="A66" i="1"/>
  <c r="O64" i="1"/>
  <c r="G64" i="1"/>
  <c r="F64" i="1"/>
  <c r="G63" i="1"/>
  <c r="G62" i="1"/>
  <c r="H61" i="1"/>
  <c r="G61" i="1"/>
  <c r="L64" i="1" s="1"/>
  <c r="A61" i="1"/>
  <c r="O59" i="1"/>
  <c r="G59" i="1"/>
  <c r="F59" i="1"/>
  <c r="G58" i="1"/>
  <c r="G57" i="1"/>
  <c r="H56" i="1"/>
  <c r="G56" i="1"/>
  <c r="L59" i="1" s="1"/>
  <c r="A56" i="1"/>
  <c r="O54" i="1"/>
  <c r="G54" i="1"/>
  <c r="F54" i="1"/>
  <c r="L53" i="1"/>
  <c r="G53" i="1"/>
  <c r="G52" i="1"/>
  <c r="L51" i="1"/>
  <c r="H51" i="1"/>
  <c r="G51" i="1"/>
  <c r="B55" i="1" s="1"/>
  <c r="A51" i="1"/>
  <c r="O49" i="1"/>
  <c r="G49" i="1"/>
  <c r="F49" i="1"/>
  <c r="G48" i="1"/>
  <c r="G47" i="1"/>
  <c r="H46" i="1"/>
  <c r="G46" i="1"/>
  <c r="L49" i="1" s="1"/>
  <c r="A46" i="1"/>
  <c r="O44" i="1"/>
  <c r="G44" i="1"/>
  <c r="F44" i="1"/>
  <c r="G43" i="1"/>
  <c r="G42" i="1"/>
  <c r="H41" i="1"/>
  <c r="G41" i="1"/>
  <c r="L43" i="1" s="1"/>
  <c r="A41" i="1"/>
  <c r="A36" i="1"/>
  <c r="O39" i="1"/>
  <c r="G39" i="1"/>
  <c r="F39" i="1"/>
  <c r="G38" i="1"/>
  <c r="G37" i="1"/>
  <c r="H36" i="1"/>
  <c r="G36" i="1"/>
  <c r="G31" i="1"/>
  <c r="G32" i="1"/>
  <c r="G33" i="1"/>
  <c r="L61" i="1" l="1"/>
  <c r="L63" i="1"/>
  <c r="L58" i="1"/>
  <c r="L56" i="1"/>
  <c r="L54" i="1"/>
  <c r="B40" i="1"/>
  <c r="G40" i="1" s="1"/>
  <c r="L36" i="1"/>
  <c r="L38" i="1"/>
  <c r="L39" i="1"/>
  <c r="L48" i="1"/>
  <c r="L46" i="1"/>
  <c r="B70" i="1"/>
  <c r="L67" i="1"/>
  <c r="L69" i="1"/>
  <c r="L66" i="1"/>
  <c r="L62" i="1"/>
  <c r="B65" i="1"/>
  <c r="L57" i="1"/>
  <c r="B60" i="1"/>
  <c r="G55" i="1"/>
  <c r="F55" i="1"/>
  <c r="L52" i="1"/>
  <c r="L47" i="1"/>
  <c r="B50" i="1"/>
  <c r="L42" i="1"/>
  <c r="B45" i="1"/>
  <c r="L44" i="1"/>
  <c r="L41" i="1"/>
  <c r="L37" i="1"/>
  <c r="O34" i="1"/>
  <c r="O24" i="1"/>
  <c r="H31" i="1"/>
  <c r="L32" i="1"/>
  <c r="G24" i="1"/>
  <c r="F34" i="1"/>
  <c r="L12" i="1"/>
  <c r="L34" i="1"/>
  <c r="L31" i="1"/>
  <c r="L33" i="1"/>
  <c r="F40" i="1" l="1"/>
  <c r="B35" i="1"/>
  <c r="F35" i="1" s="1"/>
  <c r="G70" i="1"/>
  <c r="F70" i="1"/>
  <c r="G65" i="1"/>
  <c r="F65" i="1"/>
  <c r="G60" i="1"/>
  <c r="F60" i="1"/>
  <c r="G50" i="1"/>
  <c r="F50" i="1"/>
  <c r="G45" i="1"/>
  <c r="F45" i="1"/>
  <c r="O26" i="1"/>
  <c r="E26" i="1" s="1"/>
  <c r="G35" i="1" l="1"/>
  <c r="G27" i="1" s="1"/>
  <c r="C27" i="1" s="1"/>
  <c r="B27" i="1" l="1"/>
  <c r="M26" i="1"/>
  <c r="B26" i="1" s="1"/>
</calcChain>
</file>

<file path=xl/sharedStrings.xml><?xml version="1.0" encoding="utf-8"?>
<sst xmlns="http://schemas.openxmlformats.org/spreadsheetml/2006/main" count="98" uniqueCount="47">
  <si>
    <t xml:space="preserve">Registration process: </t>
  </si>
  <si>
    <t>Constants</t>
  </si>
  <si>
    <r>
      <t xml:space="preserve">Fees - 4 Day Training:      </t>
    </r>
    <r>
      <rPr>
        <sz val="12"/>
        <color theme="1"/>
        <rFont val="Calibri"/>
        <family val="2"/>
        <scheme val="minor"/>
      </rPr>
      <t xml:space="preserve"> SPEAQ Member: $900    incl. GST.                 Non-member: $1000  incl. GST  </t>
    </r>
  </si>
  <si>
    <t>select</t>
  </si>
  <si>
    <t xml:space="preserve"> complete!</t>
  </si>
  <si>
    <t>Only</t>
  </si>
  <si>
    <t>Yes</t>
  </si>
  <si>
    <t xml:space="preserve"> not yet complete … enter something in all bright yellow cells!</t>
  </si>
  <si>
    <t>Preferred</t>
  </si>
  <si>
    <t>No</t>
  </si>
  <si>
    <t>OK</t>
  </si>
  <si>
    <t>Current member</t>
  </si>
  <si>
    <t>Organisation Name:</t>
  </si>
  <si>
    <t>Membership renewal/application pending</t>
  </si>
  <si>
    <t>ABN:</t>
  </si>
  <si>
    <t>Non-member</t>
  </si>
  <si>
    <t>Address:</t>
  </si>
  <si>
    <t>(online)</t>
  </si>
  <si>
    <t>Contact person - Name:</t>
  </si>
  <si>
    <t>(member)</t>
  </si>
  <si>
    <t>Contact person - Email:</t>
  </si>
  <si>
    <t>Phone:</t>
  </si>
  <si>
    <t>(Non-member)</t>
  </si>
  <si>
    <t>SPEAQ Member?</t>
  </si>
  <si>
    <t>Contact events@speaq.org.au if you have questions about your membership status.</t>
  </si>
  <si>
    <t xml:space="preserve">Total
4 Day Training Registrations: </t>
  </si>
  <si>
    <t>Total On-line module registrations:</t>
  </si>
  <si>
    <t>Total Fee</t>
  </si>
  <si>
    <t>(Total Fee is for information only - please pay on invoice)</t>
  </si>
  <si>
    <t>Participant Details</t>
  </si>
  <si>
    <t>Role</t>
  </si>
  <si>
    <t>Email</t>
  </si>
  <si>
    <t>Dietary or other requirements</t>
  </si>
  <si>
    <t>nil</t>
  </si>
  <si>
    <t>Other Comments</t>
  </si>
  <si>
    <t>Registration Form – SPEAQ 4 Day Facilitation Training 2018</t>
  </si>
  <si>
    <t>For further information about any other aspect of the training, please contact Paul Monsour,
SPEAQ Secretary,   events@speaq.org.au   or   mob: 0477 776 088</t>
  </si>
  <si>
    <t>Online Modules?</t>
  </si>
  <si>
    <r>
      <rPr>
        <sz val="10"/>
        <color theme="1"/>
        <rFont val="Arial Narrow"/>
        <family val="2"/>
      </rPr>
      <t>Participant</t>
    </r>
    <r>
      <rPr>
        <sz val="12"/>
        <color theme="1"/>
        <rFont val="Arial Narrow"/>
        <family val="2"/>
      </rPr>
      <t xml:space="preserve"> Mobile</t>
    </r>
  </si>
  <si>
    <r>
      <t xml:space="preserve">          - On-line modules: </t>
    </r>
    <r>
      <rPr>
        <sz val="12"/>
        <color theme="1"/>
        <rFont val="Calibri"/>
        <family val="2"/>
        <scheme val="minor"/>
      </rPr>
      <t xml:space="preserve"> $187</t>
    </r>
  </si>
  <si>
    <t>3.    By completing this registration form, you agree to payment of the full registration amount, on receipt of an invoice from us.</t>
  </si>
  <si>
    <r>
      <t>Dates:</t>
    </r>
    <r>
      <rPr>
        <sz val="12"/>
        <color theme="1"/>
        <rFont val="Calibri"/>
        <family val="2"/>
        <scheme val="minor"/>
      </rPr>
      <t xml:space="preserve">  Monday 12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– Thursday 15</t>
    </r>
    <r>
      <rPr>
        <vertAlign val="superscript"/>
        <sz val="12"/>
        <color theme="1"/>
        <rFont val="Calibri"/>
        <family val="2"/>
        <scheme val="minor"/>
      </rPr>
      <t>st</t>
    </r>
    <r>
      <rPr>
        <sz val="12"/>
        <color theme="1"/>
        <rFont val="Calibri"/>
        <family val="2"/>
        <scheme val="minor"/>
      </rPr>
      <t xml:space="preserve"> November 2018 only.</t>
    </r>
  </si>
  <si>
    <t>12-15 Nov 2018</t>
  </si>
  <si>
    <r>
      <t>1.    Complete this registration form and forward to</t>
    </r>
    <r>
      <rPr>
        <b/>
        <sz val="12"/>
        <color theme="1"/>
        <rFont val="Calibri"/>
        <family val="2"/>
        <scheme val="minor"/>
      </rPr>
      <t xml:space="preserve"> events@speaq.org.au </t>
    </r>
    <r>
      <rPr>
        <sz val="12"/>
        <color theme="1"/>
        <rFont val="Calibri"/>
        <family val="2"/>
        <scheme val="minor"/>
      </rPr>
      <t>(as Excel file - not a scanned copy please).</t>
    </r>
  </si>
  <si>
    <r>
      <t xml:space="preserve">2.    To ensure high quality tuition, places are limited. Receipt of an invoice from us will serve as confirmation that a place is available for you, so </t>
    </r>
    <r>
      <rPr>
        <b/>
        <sz val="12"/>
        <color theme="1"/>
        <rFont val="Calibri"/>
        <family val="2"/>
        <scheme val="minor"/>
      </rPr>
      <t xml:space="preserve">please wait to receive your invoice before booking travel and accommodation. </t>
    </r>
    <r>
      <rPr>
        <sz val="12"/>
        <color theme="1"/>
        <rFont val="Calibri"/>
        <family val="2"/>
        <scheme val="minor"/>
      </rPr>
      <t xml:space="preserve">If the training is fully booked we will advise by email. Please note the location and venue is yet to be confirmed, however the training dates </t>
    </r>
    <r>
      <rPr>
        <b/>
        <sz val="12"/>
        <color theme="1"/>
        <rFont val="Calibri"/>
        <family val="2"/>
        <scheme val="minor"/>
      </rPr>
      <t>are</t>
    </r>
    <r>
      <rPr>
        <sz val="12"/>
        <color theme="1"/>
        <rFont val="Calibri"/>
        <family val="2"/>
        <scheme val="minor"/>
      </rPr>
      <t xml:space="preserve"> confirmed.</t>
    </r>
  </si>
  <si>
    <t>4.    Cancellations must be received in writing. Cancellations received more than 28 days prior to training date will qualify for a full refund minus admin fee; 21 - 28 days a 50% refund minus admin fee; less than 21 days - no refund. Registrations are transferable. An Administration fee of $50 will be charged for all concellations.</t>
  </si>
  <si>
    <t>Please send invoice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</si>
</sst>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164" formatCode="&quot;Participant Name &quot;#"/>
    <numFmt numFmtId="165" formatCode="_-[$$-C09]* #,##0.00_-;\-[$$-C09]* #,##0.00_-;_-[$$-C09]* &quot;-&quot;??_-;_-@_-"/>
  </numFmts>
  <fonts count="19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Arial Narrow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 Narrow"/>
      <family val="2"/>
    </font>
    <font>
      <i/>
      <sz val="12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i/>
      <sz val="12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auto="1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5">
    <xf numFmtId="0" fontId="0" fillId="0" borderId="0" xfId="0"/>
    <xf numFmtId="0" fontId="13" fillId="2" borderId="1" xfId="0" applyFont="1" applyFill="1" applyBorder="1" applyAlignment="1">
      <alignment vertical="top"/>
    </xf>
    <xf numFmtId="0" fontId="4" fillId="0" borderId="0" xfId="0" applyFont="1"/>
    <xf numFmtId="164" fontId="6" fillId="0" borderId="12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0" fillId="2" borderId="7" xfId="0" applyFont="1" applyFill="1" applyBorder="1"/>
    <xf numFmtId="0" fontId="13" fillId="2" borderId="8" xfId="0" applyFont="1" applyFill="1" applyBorder="1" applyAlignment="1">
      <alignment vertical="top"/>
    </xf>
    <xf numFmtId="0" fontId="5" fillId="0" borderId="12" xfId="0" applyFont="1" applyBorder="1" applyAlignment="1">
      <alignment horizontal="right"/>
    </xf>
    <xf numFmtId="0" fontId="5" fillId="0" borderId="0" xfId="0" applyFont="1" applyBorder="1"/>
    <xf numFmtId="0" fontId="5" fillId="0" borderId="6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6" fontId="0" fillId="0" borderId="9" xfId="0" applyNumberFormat="1" applyBorder="1"/>
    <xf numFmtId="6" fontId="0" fillId="0" borderId="10" xfId="0" applyNumberFormat="1" applyBorder="1"/>
    <xf numFmtId="6" fontId="0" fillId="0" borderId="11" xfId="0" applyNumberFormat="1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 applyProtection="1">
      <alignment horizontal="right"/>
    </xf>
    <xf numFmtId="0" fontId="5" fillId="0" borderId="0" xfId="0" applyFont="1" applyProtection="1"/>
    <xf numFmtId="0" fontId="0" fillId="0" borderId="0" xfId="0" applyAlignment="1">
      <alignment horizontal="center"/>
    </xf>
    <xf numFmtId="0" fontId="11" fillId="3" borderId="3" xfId="0" applyFont="1" applyFill="1" applyBorder="1" applyProtection="1">
      <protection locked="0"/>
    </xf>
    <xf numFmtId="0" fontId="12" fillId="3" borderId="3" xfId="0" applyFont="1" applyFill="1" applyBorder="1" applyProtection="1">
      <protection locked="0"/>
    </xf>
    <xf numFmtId="0" fontId="11" fillId="3" borderId="2" xfId="0" applyFont="1" applyFill="1" applyBorder="1" applyProtection="1">
      <protection locked="0"/>
    </xf>
    <xf numFmtId="49" fontId="14" fillId="3" borderId="11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>
      <alignment horizontal="right" wrapText="1"/>
    </xf>
    <xf numFmtId="0" fontId="10" fillId="0" borderId="18" xfId="0" applyFont="1" applyBorder="1" applyAlignment="1">
      <alignment horizontal="left" vertical="center"/>
    </xf>
    <xf numFmtId="0" fontId="10" fillId="0" borderId="18" xfId="0" applyFont="1" applyBorder="1" applyAlignment="1" applyProtection="1">
      <alignment horizontal="left" vertical="center"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5" fillId="0" borderId="24" xfId="0" applyFont="1" applyBorder="1" applyAlignment="1">
      <alignment horizontal="right"/>
    </xf>
    <xf numFmtId="0" fontId="15" fillId="0" borderId="27" xfId="0" applyFont="1" applyBorder="1" applyAlignment="1" applyProtection="1">
      <alignment horizontal="right"/>
    </xf>
    <xf numFmtId="165" fontId="15" fillId="0" borderId="22" xfId="0" applyNumberFormat="1" applyFont="1" applyBorder="1" applyAlignment="1" applyProtection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Fill="1" applyProtection="1"/>
    <xf numFmtId="0" fontId="0" fillId="0" borderId="0" xfId="0" applyFill="1" applyProtection="1"/>
    <xf numFmtId="0" fontId="11" fillId="4" borderId="2" xfId="0" applyFont="1" applyFill="1" applyBorder="1" applyProtection="1">
      <protection locked="0"/>
    </xf>
    <xf numFmtId="0" fontId="16" fillId="0" borderId="0" xfId="0" applyFont="1" applyBorder="1" applyAlignment="1">
      <alignment horizontal="right"/>
    </xf>
    <xf numFmtId="165" fontId="10" fillId="0" borderId="25" xfId="0" applyNumberFormat="1" applyFont="1" applyBorder="1" applyProtection="1"/>
    <xf numFmtId="0" fontId="11" fillId="3" borderId="30" xfId="0" applyFont="1" applyFill="1" applyBorder="1" applyProtection="1">
      <protection locked="0"/>
    </xf>
    <xf numFmtId="0" fontId="11" fillId="3" borderId="31" xfId="0" applyFont="1" applyFill="1" applyBorder="1" applyProtection="1">
      <protection locked="0"/>
    </xf>
    <xf numFmtId="0" fontId="11" fillId="3" borderId="3" xfId="0" applyFont="1" applyFill="1" applyBorder="1" applyProtection="1">
      <protection locked="0"/>
    </xf>
    <xf numFmtId="0" fontId="11" fillId="3" borderId="29" xfId="0" applyFont="1" applyFill="1" applyBorder="1" applyProtection="1">
      <protection locked="0"/>
    </xf>
    <xf numFmtId="0" fontId="0" fillId="0" borderId="10" xfId="0" applyBorder="1" applyAlignment="1">
      <alignment horizontal="center" wrapText="1"/>
    </xf>
    <xf numFmtId="0" fontId="11" fillId="3" borderId="4" xfId="0" applyFont="1" applyFill="1" applyBorder="1" applyAlignment="1" applyProtection="1">
      <protection locked="0"/>
    </xf>
    <xf numFmtId="0" fontId="12" fillId="3" borderId="2" xfId="0" applyFont="1" applyFill="1" applyBorder="1" applyAlignment="1" applyProtection="1">
      <protection locked="0"/>
    </xf>
    <xf numFmtId="0" fontId="12" fillId="3" borderId="15" xfId="0" applyFont="1" applyFill="1" applyBorder="1" applyAlignment="1" applyProtection="1">
      <protection locked="0"/>
    </xf>
    <xf numFmtId="0" fontId="11" fillId="3" borderId="13" xfId="0" applyFont="1" applyFill="1" applyBorder="1" applyAlignment="1" applyProtection="1">
      <protection locked="0"/>
    </xf>
    <xf numFmtId="49" fontId="11" fillId="3" borderId="2" xfId="0" applyNumberFormat="1" applyFont="1" applyFill="1" applyBorder="1" applyAlignment="1" applyProtection="1">
      <protection locked="0"/>
    </xf>
    <xf numFmtId="49" fontId="11" fillId="3" borderId="15" xfId="0" applyNumberFormat="1" applyFont="1" applyFill="1" applyBorder="1" applyAlignment="1" applyProtection="1">
      <protection locked="0"/>
    </xf>
    <xf numFmtId="0" fontId="1" fillId="0" borderId="0" xfId="0" applyFont="1" applyAlignment="1">
      <alignment horizontal="center" vertical="center"/>
    </xf>
    <xf numFmtId="0" fontId="15" fillId="0" borderId="14" xfId="0" applyFont="1" applyBorder="1" applyAlignment="1" applyProtection="1">
      <alignment horizontal="right" wrapText="1"/>
    </xf>
    <xf numFmtId="0" fontId="15" fillId="0" borderId="16" xfId="0" applyFont="1" applyBorder="1" applyAlignment="1" applyProtection="1">
      <alignment horizontal="right" wrapText="1"/>
    </xf>
    <xf numFmtId="0" fontId="6" fillId="0" borderId="0" xfId="0" applyFont="1" applyAlignment="1">
      <alignment vertical="center"/>
    </xf>
    <xf numFmtId="0" fontId="5" fillId="0" borderId="0" xfId="0" applyFont="1" applyAlignment="1" applyProtection="1">
      <alignment horizontal="left" indent="4"/>
      <protection locked="0"/>
    </xf>
    <xf numFmtId="0" fontId="5" fillId="0" borderId="0" xfId="0" applyFont="1" applyAlignment="1">
      <alignment horizontal="left" vertical="center" wrapText="1" indent="4"/>
    </xf>
    <xf numFmtId="0" fontId="5" fillId="0" borderId="0" xfId="0" applyFont="1" applyAlignment="1">
      <alignment horizontal="left" vertical="center" indent="4"/>
    </xf>
    <xf numFmtId="49" fontId="11" fillId="3" borderId="4" xfId="0" applyNumberFormat="1" applyFont="1" applyFill="1" applyBorder="1" applyAlignment="1" applyProtection="1">
      <protection locked="0"/>
    </xf>
    <xf numFmtId="49" fontId="11" fillId="3" borderId="13" xfId="0" applyNumberFormat="1" applyFont="1" applyFill="1" applyBorder="1" applyAlignment="1" applyProtection="1">
      <protection locked="0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/>
    </xf>
    <xf numFmtId="0" fontId="18" fillId="0" borderId="25" xfId="0" applyFont="1" applyBorder="1" applyAlignment="1" applyProtection="1">
      <alignment horizontal="center" vertical="center" wrapText="1"/>
    </xf>
    <xf numFmtId="0" fontId="18" fillId="0" borderId="26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18" fillId="0" borderId="28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19" xfId="0" applyFont="1" applyBorder="1" applyAlignment="1" applyProtection="1">
      <alignment horizontal="right" wrapText="1"/>
    </xf>
    <xf numFmtId="0" fontId="4" fillId="0" borderId="20" xfId="0" applyFont="1" applyBorder="1" applyAlignment="1" applyProtection="1">
      <alignment horizontal="right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59"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/>
        <color rgb="FFFF0000"/>
      </font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24994659260841701"/>
      </font>
    </dxf>
    <dxf>
      <font>
        <color theme="0" tint="-0.3499862666707357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24994659260841701"/>
      </font>
    </dxf>
    <dxf>
      <font>
        <color theme="0" tint="-0.3499862666707357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24994659260841701"/>
      </font>
    </dxf>
    <dxf>
      <font>
        <color theme="0" tint="-0.3499862666707357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24994659260841701"/>
      </font>
    </dxf>
    <dxf>
      <font>
        <color theme="0" tint="-0.3499862666707357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24994659260841701"/>
      </font>
    </dxf>
    <dxf>
      <font>
        <color theme="0" tint="-0.3499862666707357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24994659260841701"/>
      </font>
    </dxf>
    <dxf>
      <font>
        <color theme="0" tint="-0.3499862666707357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24994659260841701"/>
      </font>
    </dxf>
    <dxf>
      <font>
        <color theme="0" tint="-0.3499862666707357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24994659260841701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FFCC"/>
      <color rgb="FFFFFF99"/>
      <color rgb="FFEFAE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5270</xdr:colOff>
      <xdr:row>4</xdr:row>
      <xdr:rowOff>171450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7561770" cy="9080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13060</xdr:colOff>
      <xdr:row>0</xdr:row>
      <xdr:rowOff>1</xdr:rowOff>
    </xdr:from>
    <xdr:to>
      <xdr:col>4</xdr:col>
      <xdr:colOff>660010</xdr:colOff>
      <xdr:row>4</xdr:row>
      <xdr:rowOff>170486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060" y="1"/>
          <a:ext cx="7568450" cy="907085"/>
          <a:chOff x="13060" y="1"/>
          <a:chExt cx="7524000" cy="907085"/>
        </a:xfrm>
      </xdr:grpSpPr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 flipV="1">
            <a:off x="13060" y="254000"/>
            <a:ext cx="7524000" cy="114300"/>
          </a:xfrm>
          <a:prstGeom prst="rect">
            <a:avLst/>
          </a:prstGeom>
          <a:solidFill>
            <a:srgbClr val="EFAE2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pic>
        <xdr:nvPicPr>
          <xdr:cNvPr id="6" name="Pictur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78073" y="1"/>
            <a:ext cx="940324" cy="90708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vents@speaq.org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72"/>
  <sheetViews>
    <sheetView showGridLines="0" tabSelected="1" zoomScaleNormal="100" workbookViewId="0">
      <selection activeCell="B17" sqref="B17:E17"/>
    </sheetView>
  </sheetViews>
  <sheetFormatPr defaultColWidth="8.81640625" defaultRowHeight="14.5" x14ac:dyDescent="0.35"/>
  <cols>
    <col min="1" max="1" width="27" customWidth="1"/>
    <col min="2" max="2" width="52" customWidth="1"/>
    <col min="3" max="3" width="13.26953125" customWidth="1"/>
    <col min="4" max="4" width="6.81640625" customWidth="1"/>
    <col min="5" max="5" width="10" customWidth="1"/>
    <col min="6" max="12" width="8.81640625" hidden="1" customWidth="1"/>
    <col min="13" max="14" width="8.81640625" style="23" hidden="1" customWidth="1"/>
    <col min="15" max="15" width="12.7265625" style="23" hidden="1" customWidth="1"/>
    <col min="16" max="16" width="8.81640625" hidden="1" customWidth="1"/>
    <col min="17" max="17" width="8.81640625" customWidth="1"/>
  </cols>
  <sheetData>
    <row r="6" spans="1:14" ht="20" x14ac:dyDescent="0.35">
      <c r="A6" s="57" t="s">
        <v>35</v>
      </c>
      <c r="B6" s="57"/>
      <c r="C6" s="57"/>
      <c r="D6" s="57"/>
      <c r="E6" s="57"/>
    </row>
    <row r="7" spans="1:14" ht="15.5" x14ac:dyDescent="0.35">
      <c r="A7" s="60" t="s">
        <v>0</v>
      </c>
      <c r="B7" s="60"/>
      <c r="C7" s="60"/>
      <c r="D7" s="60"/>
      <c r="E7" s="60"/>
    </row>
    <row r="8" spans="1:14" ht="15.5" x14ac:dyDescent="0.35">
      <c r="A8" s="61" t="s">
        <v>43</v>
      </c>
      <c r="B8" s="61"/>
      <c r="C8" s="61"/>
      <c r="D8" s="61"/>
      <c r="E8" s="61"/>
    </row>
    <row r="9" spans="1:14" ht="62" customHeight="1" x14ac:dyDescent="0.35">
      <c r="A9" s="62" t="s">
        <v>44</v>
      </c>
      <c r="B9" s="62"/>
      <c r="C9" s="62"/>
      <c r="D9" s="62"/>
      <c r="E9" s="62"/>
    </row>
    <row r="10" spans="1:14" ht="33" customHeight="1" x14ac:dyDescent="0.35">
      <c r="A10" s="62" t="s">
        <v>40</v>
      </c>
      <c r="B10" s="63"/>
      <c r="C10" s="63"/>
      <c r="D10" s="63"/>
      <c r="E10" s="63"/>
      <c r="I10" s="2" t="s">
        <v>1</v>
      </c>
    </row>
    <row r="11" spans="1:14" ht="47.5" customHeight="1" x14ac:dyDescent="0.35">
      <c r="A11" s="62" t="s">
        <v>45</v>
      </c>
      <c r="B11" s="63"/>
      <c r="C11" s="63"/>
      <c r="D11" s="63"/>
      <c r="E11" s="63"/>
      <c r="I11" s="2"/>
    </row>
    <row r="12" spans="1:14" ht="15.5" x14ac:dyDescent="0.35">
      <c r="A12" s="60" t="s">
        <v>2</v>
      </c>
      <c r="B12" s="60"/>
      <c r="C12" s="60"/>
      <c r="D12" s="60"/>
      <c r="E12" s="60"/>
      <c r="I12" s="11" t="s">
        <v>3</v>
      </c>
      <c r="L12" s="11" t="str">
        <f>select</f>
        <v>select</v>
      </c>
      <c r="N12" s="38" t="s">
        <v>4</v>
      </c>
    </row>
    <row r="13" spans="1:14" ht="15.5" x14ac:dyDescent="0.35">
      <c r="A13" s="60" t="s">
        <v>39</v>
      </c>
      <c r="B13" s="60"/>
      <c r="C13" s="60"/>
      <c r="D13" s="60"/>
      <c r="E13" s="60"/>
      <c r="I13" s="12" t="s">
        <v>5</v>
      </c>
      <c r="L13" s="12" t="s">
        <v>6</v>
      </c>
      <c r="N13" s="39" t="s">
        <v>7</v>
      </c>
    </row>
    <row r="14" spans="1:14" ht="17.5" x14ac:dyDescent="0.35">
      <c r="A14" s="60" t="s">
        <v>41</v>
      </c>
      <c r="B14" s="60"/>
      <c r="C14" s="60"/>
      <c r="D14" s="60"/>
      <c r="E14" s="60"/>
      <c r="I14" s="12" t="s">
        <v>8</v>
      </c>
      <c r="L14" s="13" t="s">
        <v>9</v>
      </c>
    </row>
    <row r="15" spans="1:14" ht="34.5" customHeight="1" x14ac:dyDescent="0.35">
      <c r="A15" s="72" t="s">
        <v>36</v>
      </c>
      <c r="B15" s="72"/>
      <c r="C15" s="72"/>
      <c r="D15" s="72"/>
      <c r="E15" s="72"/>
      <c r="I15" s="12" t="s">
        <v>10</v>
      </c>
    </row>
    <row r="16" spans="1:14" ht="26.5" customHeight="1" x14ac:dyDescent="0.35">
      <c r="A16" s="66" t="s">
        <v>46</v>
      </c>
      <c r="B16" s="66"/>
      <c r="C16" s="66"/>
      <c r="D16" s="66"/>
      <c r="E16" s="66"/>
      <c r="I16" s="13" t="s">
        <v>9</v>
      </c>
      <c r="K16" s="11" t="s">
        <v>11</v>
      </c>
    </row>
    <row r="17" spans="1:15" ht="20" x14ac:dyDescent="0.4">
      <c r="A17" s="8" t="s">
        <v>12</v>
      </c>
      <c r="B17" s="52"/>
      <c r="C17" s="52"/>
      <c r="D17" s="52"/>
      <c r="E17" s="53"/>
      <c r="K17" s="12" t="s">
        <v>13</v>
      </c>
    </row>
    <row r="18" spans="1:15" ht="21" x14ac:dyDescent="0.5">
      <c r="A18" s="4" t="s">
        <v>14</v>
      </c>
      <c r="B18" s="48"/>
      <c r="C18" s="48"/>
      <c r="D18" s="48"/>
      <c r="E18" s="49"/>
      <c r="K18" s="13" t="s">
        <v>15</v>
      </c>
    </row>
    <row r="19" spans="1:15" ht="21" x14ac:dyDescent="0.5">
      <c r="A19" s="4" t="s">
        <v>16</v>
      </c>
      <c r="B19" s="51"/>
      <c r="C19" s="51"/>
      <c r="D19" s="51"/>
      <c r="E19" s="54"/>
      <c r="H19" s="37" t="s">
        <v>17</v>
      </c>
      <c r="I19" s="14">
        <v>187</v>
      </c>
    </row>
    <row r="20" spans="1:15" ht="21" x14ac:dyDescent="0.5">
      <c r="A20" s="4" t="s">
        <v>18</v>
      </c>
      <c r="B20" s="24"/>
      <c r="C20" s="9"/>
      <c r="D20" s="9"/>
      <c r="E20" s="10"/>
      <c r="H20" s="37" t="s">
        <v>19</v>
      </c>
      <c r="I20" s="15">
        <v>900</v>
      </c>
    </row>
    <row r="21" spans="1:15" ht="21" x14ac:dyDescent="0.5">
      <c r="A21" s="4" t="s">
        <v>20</v>
      </c>
      <c r="B21" s="25"/>
      <c r="C21" s="5" t="s">
        <v>21</v>
      </c>
      <c r="D21" s="64"/>
      <c r="E21" s="65"/>
      <c r="H21" s="37" t="s">
        <v>22</v>
      </c>
      <c r="I21" s="16">
        <v>1000</v>
      </c>
    </row>
    <row r="22" spans="1:15" ht="3" customHeight="1" x14ac:dyDescent="0.35">
      <c r="A22" s="17"/>
      <c r="B22" s="18"/>
      <c r="C22" s="18"/>
      <c r="D22" s="18"/>
      <c r="E22" s="19"/>
    </row>
    <row r="23" spans="1:15" ht="8.15" customHeight="1" x14ac:dyDescent="0.35">
      <c r="A23" s="20"/>
      <c r="B23" s="20"/>
      <c r="C23" s="20"/>
      <c r="D23" s="20"/>
      <c r="E23" s="20"/>
    </row>
    <row r="24" spans="1:15" ht="30" customHeight="1" x14ac:dyDescent="0.5">
      <c r="A24" s="8" t="s">
        <v>23</v>
      </c>
      <c r="B24" s="26"/>
      <c r="C24" s="58" t="s">
        <v>24</v>
      </c>
      <c r="D24" s="58"/>
      <c r="E24" s="59"/>
      <c r="G24" t="b">
        <f>OR(B24=Current_member,B24=MembershipPending)</f>
        <v>0</v>
      </c>
      <c r="M24" s="40" t="s">
        <v>42</v>
      </c>
      <c r="N24" s="40"/>
      <c r="O24" s="40" t="str">
        <f>E32</f>
        <v>Online Modules?</v>
      </c>
    </row>
    <row r="25" spans="1:15" ht="5.5" customHeight="1" thickBot="1" x14ac:dyDescent="0.4">
      <c r="A25" s="31"/>
      <c r="B25" s="32"/>
      <c r="C25" s="32"/>
      <c r="D25" s="32"/>
      <c r="E25" s="33"/>
    </row>
    <row r="26" spans="1:15" ht="30" customHeight="1" thickBot="1" x14ac:dyDescent="0.4">
      <c r="A26" s="28" t="s">
        <v>25</v>
      </c>
      <c r="B26" s="29" t="str">
        <f>M24&amp;":   "&amp;M26</f>
        <v>12-15 Nov 2018:   0</v>
      </c>
      <c r="C26" s="73" t="s">
        <v>26</v>
      </c>
      <c r="D26" s="74"/>
      <c r="E26" s="30">
        <f>O26</f>
        <v>0</v>
      </c>
      <c r="G26" t="b">
        <f>AND(B17&lt;&gt;"",OR(B18="",B19="",B20="",B21="",D21="",B24=""))</f>
        <v>0</v>
      </c>
      <c r="M26" s="23">
        <f>SUM(M34:M69)</f>
        <v>0</v>
      </c>
      <c r="O26" s="23">
        <f>SUM(O34:O69)</f>
        <v>0</v>
      </c>
    </row>
    <row r="27" spans="1:15" ht="30.65" customHeight="1" x14ac:dyDescent="0.45">
      <c r="A27" s="34" t="s">
        <v>27</v>
      </c>
      <c r="B27" s="45">
        <f>IF(Incomplete,"Not yet complete - Enter all bright yellow cells",SUM(F31:F71))</f>
        <v>0</v>
      </c>
      <c r="C27" s="68" t="str">
        <f>IF(G26,"Please complete Organisation and Contact details",IF(OR(Incomplete),"Please complete Participant details",IF(B17="","","All good!")))</f>
        <v/>
      </c>
      <c r="D27" s="68"/>
      <c r="E27" s="69"/>
      <c r="G27" s="2" t="b">
        <f>OR(G35,G40,G45,G50,G60,G65,G70,G26,AND(B31="",B17&lt;&gt;""))</f>
        <v>0</v>
      </c>
    </row>
    <row r="28" spans="1:15" ht="12" customHeight="1" thickBot="1" x14ac:dyDescent="0.4">
      <c r="A28" s="35"/>
      <c r="B28" s="36" t="s">
        <v>28</v>
      </c>
      <c r="C28" s="70"/>
      <c r="D28" s="70"/>
      <c r="E28" s="71"/>
    </row>
    <row r="29" spans="1:15" ht="2.15" customHeight="1" x14ac:dyDescent="0.35">
      <c r="A29" s="21"/>
      <c r="B29" s="22"/>
      <c r="C29" s="22"/>
      <c r="D29" s="22"/>
      <c r="E29" s="22"/>
    </row>
    <row r="30" spans="1:15" ht="15.5" x14ac:dyDescent="0.35">
      <c r="A30" s="67" t="s">
        <v>29</v>
      </c>
      <c r="B30" s="67"/>
      <c r="C30" s="67"/>
      <c r="D30" s="67"/>
      <c r="E30" s="67"/>
    </row>
    <row r="31" spans="1:15" ht="21" customHeight="1" x14ac:dyDescent="0.5">
      <c r="A31" s="3">
        <v>1</v>
      </c>
      <c r="B31" s="43"/>
      <c r="C31" s="44" t="s">
        <v>38</v>
      </c>
      <c r="D31" s="55"/>
      <c r="E31" s="56"/>
      <c r="G31" t="b">
        <f>B31&lt;&gt;""</f>
        <v>0</v>
      </c>
      <c r="H31" t="b">
        <f>D31&lt;&gt;""</f>
        <v>0</v>
      </c>
      <c r="L31" t="b">
        <f>G31</f>
        <v>0</v>
      </c>
    </row>
    <row r="32" spans="1:15" ht="21" x14ac:dyDescent="0.5">
      <c r="A32" s="4" t="s">
        <v>30</v>
      </c>
      <c r="B32" s="48"/>
      <c r="C32" s="48"/>
      <c r="D32" s="49"/>
      <c r="E32" s="50" t="s">
        <v>37</v>
      </c>
      <c r="G32" t="b">
        <f>B32&lt;&gt;""</f>
        <v>0</v>
      </c>
      <c r="L32" t="b">
        <f>G31</f>
        <v>0</v>
      </c>
    </row>
    <row r="33" spans="1:15" ht="21" x14ac:dyDescent="0.5">
      <c r="A33" s="4" t="s">
        <v>31</v>
      </c>
      <c r="B33" s="48"/>
      <c r="C33" s="48"/>
      <c r="D33" s="49"/>
      <c r="E33" s="50"/>
      <c r="G33" t="b">
        <f>B33&lt;&gt;""</f>
        <v>0</v>
      </c>
      <c r="L33" t="b">
        <f>G31</f>
        <v>0</v>
      </c>
    </row>
    <row r="34" spans="1:15" ht="21" x14ac:dyDescent="0.5">
      <c r="A34" s="4" t="s">
        <v>32</v>
      </c>
      <c r="B34" s="46" t="s">
        <v>33</v>
      </c>
      <c r="C34" s="46"/>
      <c r="D34" s="47"/>
      <c r="E34" s="27" t="s">
        <v>3</v>
      </c>
      <c r="F34">
        <f>IF(E34=Yes,OnLine_Fee,0)</f>
        <v>0</v>
      </c>
      <c r="G34" t="b">
        <f>AND(E34&lt;&gt;select,E34&lt;&gt;"")</f>
        <v>0</v>
      </c>
      <c r="L34" t="b">
        <f>G31</f>
        <v>0</v>
      </c>
      <c r="M34" s="23">
        <f>IF(AND($B31&lt;&gt;""),1,0)</f>
        <v>0</v>
      </c>
      <c r="O34" s="23">
        <f>IF(AND($B31&lt;&gt;"",E34=Yes),1,0)</f>
        <v>0</v>
      </c>
    </row>
    <row r="35" spans="1:15" ht="18.5" x14ac:dyDescent="0.45">
      <c r="A35" s="6"/>
      <c r="B35" s="1" t="str">
        <f>IF(G31,IF(AND(G32:G34,G34,H31),"Participant "&amp;A31&amp;Completed_Text,"Participant "&amp;A31&amp;NotYetComplete_Text),"")</f>
        <v/>
      </c>
      <c r="C35" s="1"/>
      <c r="D35" s="1"/>
      <c r="E35" s="7"/>
      <c r="F35">
        <f>IF(NOT(ISERROR(SEARCH(Completed_Text,B35))),IF(IsMember,Member_Fee,NonMember_Fee),0)</f>
        <v>0</v>
      </c>
      <c r="G35" t="b">
        <f>AND(B31&lt;&gt;"",ISERROR(SEARCH(Completed_Text,B35)))</f>
        <v>0</v>
      </c>
    </row>
    <row r="36" spans="1:15" ht="21" customHeight="1" x14ac:dyDescent="0.5">
      <c r="A36" s="3">
        <f>A31+1</f>
        <v>2</v>
      </c>
      <c r="B36" s="26"/>
      <c r="C36" s="44" t="s">
        <v>38</v>
      </c>
      <c r="D36" s="55"/>
      <c r="E36" s="56"/>
      <c r="G36" t="b">
        <f>B36&lt;&gt;""</f>
        <v>0</v>
      </c>
      <c r="H36" t="b">
        <f>D36&lt;&gt;""</f>
        <v>0</v>
      </c>
      <c r="L36" t="b">
        <f>G36</f>
        <v>0</v>
      </c>
    </row>
    <row r="37" spans="1:15" ht="21" x14ac:dyDescent="0.5">
      <c r="A37" s="4" t="s">
        <v>30</v>
      </c>
      <c r="B37" s="48"/>
      <c r="C37" s="48"/>
      <c r="D37" s="49"/>
      <c r="E37" s="50" t="s">
        <v>37</v>
      </c>
      <c r="G37" t="b">
        <f>B37&lt;&gt;""</f>
        <v>0</v>
      </c>
      <c r="L37" t="b">
        <f>G36</f>
        <v>0</v>
      </c>
    </row>
    <row r="38" spans="1:15" ht="21" x14ac:dyDescent="0.5">
      <c r="A38" s="4" t="s">
        <v>31</v>
      </c>
      <c r="B38" s="48"/>
      <c r="C38" s="48"/>
      <c r="D38" s="49"/>
      <c r="E38" s="50"/>
      <c r="G38" t="b">
        <f>B38&lt;&gt;""</f>
        <v>0</v>
      </c>
      <c r="L38" t="b">
        <f>G36</f>
        <v>0</v>
      </c>
    </row>
    <row r="39" spans="1:15" ht="21" x14ac:dyDescent="0.5">
      <c r="A39" s="4" t="s">
        <v>32</v>
      </c>
      <c r="B39" s="46" t="s">
        <v>33</v>
      </c>
      <c r="C39" s="46"/>
      <c r="D39" s="47"/>
      <c r="E39" s="27" t="s">
        <v>3</v>
      </c>
      <c r="F39">
        <f>IF(E39=Yes,OnLine_Fee,0)</f>
        <v>0</v>
      </c>
      <c r="G39" t="b">
        <f>E39&lt;&gt;select</f>
        <v>0</v>
      </c>
      <c r="L39" t="b">
        <f>G36</f>
        <v>0</v>
      </c>
      <c r="M39" s="23">
        <f>IF(AND($B36&lt;&gt;""),1,0)</f>
        <v>0</v>
      </c>
      <c r="O39" s="23">
        <f>IF(AND($B36&lt;&gt;"",E39=Yes),1,0)</f>
        <v>0</v>
      </c>
    </row>
    <row r="40" spans="1:15" ht="18.5" x14ac:dyDescent="0.45">
      <c r="A40" s="6"/>
      <c r="B40" s="1" t="str">
        <f>IF(G36,IF(AND(G37:G39,G39),"Participant "&amp;A36&amp;Completed_Text,"Participant "&amp;A36&amp;NotYetComplete_Text),"")</f>
        <v/>
      </c>
      <c r="C40" s="1"/>
      <c r="D40" s="1"/>
      <c r="E40" s="7"/>
      <c r="F40">
        <f>IF(NOT(ISERROR(SEARCH(Completed_Text,B40))),IF(IsMember,Member_Fee,NonMember_Fee),0)</f>
        <v>0</v>
      </c>
      <c r="G40" t="b">
        <f>AND(B36&lt;&gt;"",ISERROR(SEARCH(Completed_Text,B40)))</f>
        <v>0</v>
      </c>
    </row>
    <row r="41" spans="1:15" ht="21" customHeight="1" x14ac:dyDescent="0.5">
      <c r="A41" s="3">
        <f>A36+1</f>
        <v>3</v>
      </c>
      <c r="B41" s="26"/>
      <c r="C41" s="44" t="s">
        <v>38</v>
      </c>
      <c r="D41" s="55"/>
      <c r="E41" s="56"/>
      <c r="G41" t="b">
        <f>B41&lt;&gt;""</f>
        <v>0</v>
      </c>
      <c r="H41" t="b">
        <f>D41&lt;&gt;""</f>
        <v>0</v>
      </c>
      <c r="L41" t="b">
        <f>G41</f>
        <v>0</v>
      </c>
    </row>
    <row r="42" spans="1:15" ht="21" x14ac:dyDescent="0.5">
      <c r="A42" s="4" t="s">
        <v>30</v>
      </c>
      <c r="B42" s="48"/>
      <c r="C42" s="48"/>
      <c r="D42" s="49"/>
      <c r="E42" s="50" t="s">
        <v>37</v>
      </c>
      <c r="G42" t="b">
        <f>B42&lt;&gt;""</f>
        <v>0</v>
      </c>
      <c r="L42" t="b">
        <f>G41</f>
        <v>0</v>
      </c>
    </row>
    <row r="43" spans="1:15" ht="21" x14ac:dyDescent="0.5">
      <c r="A43" s="4" t="s">
        <v>31</v>
      </c>
      <c r="B43" s="48"/>
      <c r="C43" s="48"/>
      <c r="D43" s="49"/>
      <c r="E43" s="50"/>
      <c r="G43" t="b">
        <f>B43&lt;&gt;""</f>
        <v>0</v>
      </c>
      <c r="L43" t="b">
        <f>G41</f>
        <v>0</v>
      </c>
    </row>
    <row r="44" spans="1:15" ht="21" x14ac:dyDescent="0.5">
      <c r="A44" s="4" t="s">
        <v>32</v>
      </c>
      <c r="B44" s="46" t="s">
        <v>33</v>
      </c>
      <c r="C44" s="46"/>
      <c r="D44" s="47"/>
      <c r="E44" s="27" t="s">
        <v>3</v>
      </c>
      <c r="F44">
        <f>IF(E44=Yes,OnLine_Fee,0)</f>
        <v>0</v>
      </c>
      <c r="G44" t="b">
        <f>E44&lt;&gt;select</f>
        <v>0</v>
      </c>
      <c r="L44" t="b">
        <f>G41</f>
        <v>0</v>
      </c>
      <c r="M44" s="23">
        <f>IF(AND($B41&lt;&gt;""),1,0)</f>
        <v>0</v>
      </c>
      <c r="O44" s="23">
        <f>IF(AND($B41&lt;&gt;"",E44=Yes),1,0)</f>
        <v>0</v>
      </c>
    </row>
    <row r="45" spans="1:15" ht="18.5" x14ac:dyDescent="0.45">
      <c r="A45" s="6"/>
      <c r="B45" s="1" t="str">
        <f>IF(G41,IF(AND(G42:G44,G44),"Participant "&amp;A41&amp;Completed_Text,"Participant "&amp;A41&amp;NotYetComplete_Text),"")</f>
        <v/>
      </c>
      <c r="C45" s="1"/>
      <c r="D45" s="1"/>
      <c r="E45" s="7"/>
      <c r="F45">
        <f>IF(NOT(ISERROR(SEARCH(Completed_Text,B45))),IF(IsMember,Member_Fee,NonMember_Fee),0)</f>
        <v>0</v>
      </c>
      <c r="G45" t="b">
        <f>AND(B41&lt;&gt;"",ISERROR(SEARCH(Completed_Text,B45)))</f>
        <v>0</v>
      </c>
    </row>
    <row r="46" spans="1:15" ht="21" customHeight="1" x14ac:dyDescent="0.5">
      <c r="A46" s="3">
        <f>A41+1</f>
        <v>4</v>
      </c>
      <c r="B46" s="26"/>
      <c r="C46" s="44" t="s">
        <v>38</v>
      </c>
      <c r="D46" s="55"/>
      <c r="E46" s="56"/>
      <c r="G46" t="b">
        <f>B46&lt;&gt;""</f>
        <v>0</v>
      </c>
      <c r="H46" t="b">
        <f>D46&lt;&gt;""</f>
        <v>0</v>
      </c>
      <c r="L46" t="b">
        <f>G46</f>
        <v>0</v>
      </c>
    </row>
    <row r="47" spans="1:15" ht="21" x14ac:dyDescent="0.5">
      <c r="A47" s="4" t="s">
        <v>30</v>
      </c>
      <c r="B47" s="48"/>
      <c r="C47" s="48"/>
      <c r="D47" s="49"/>
      <c r="E47" s="50" t="s">
        <v>37</v>
      </c>
      <c r="G47" t="b">
        <f>B47&lt;&gt;""</f>
        <v>0</v>
      </c>
      <c r="L47" t="b">
        <f>G46</f>
        <v>0</v>
      </c>
    </row>
    <row r="48" spans="1:15" ht="21" x14ac:dyDescent="0.5">
      <c r="A48" s="4" t="s">
        <v>31</v>
      </c>
      <c r="B48" s="48"/>
      <c r="C48" s="48"/>
      <c r="D48" s="49"/>
      <c r="E48" s="50"/>
      <c r="G48" t="b">
        <f>B48&lt;&gt;""</f>
        <v>0</v>
      </c>
      <c r="L48" t="b">
        <f>G46</f>
        <v>0</v>
      </c>
    </row>
    <row r="49" spans="1:15" ht="21" x14ac:dyDescent="0.5">
      <c r="A49" s="4" t="s">
        <v>32</v>
      </c>
      <c r="B49" s="46" t="s">
        <v>33</v>
      </c>
      <c r="C49" s="46"/>
      <c r="D49" s="47"/>
      <c r="E49" s="27" t="s">
        <v>3</v>
      </c>
      <c r="F49">
        <f>IF(E49=Yes,OnLine_Fee,0)</f>
        <v>0</v>
      </c>
      <c r="G49" t="b">
        <f>E49&lt;&gt;select</f>
        <v>0</v>
      </c>
      <c r="L49" t="b">
        <f>G46</f>
        <v>0</v>
      </c>
      <c r="M49" s="23">
        <f>IF(AND($B46&lt;&gt;""),1,0)</f>
        <v>0</v>
      </c>
      <c r="O49" s="23">
        <f>IF(AND($B46&lt;&gt;"",E49=Yes),1,0)</f>
        <v>0</v>
      </c>
    </row>
    <row r="50" spans="1:15" ht="18.5" x14ac:dyDescent="0.45">
      <c r="A50" s="6"/>
      <c r="B50" s="1" t="str">
        <f>IF(G46,IF(AND(G47:G49,G49),"Participant "&amp;A46&amp;Completed_Text,"Participant "&amp;A46&amp;NotYetComplete_Text),"")</f>
        <v/>
      </c>
      <c r="C50" s="1"/>
      <c r="D50" s="1"/>
      <c r="E50" s="7"/>
      <c r="F50">
        <f>IF(NOT(ISERROR(SEARCH(Completed_Text,B50))),IF(IsMember,Member_Fee,NonMember_Fee),0)</f>
        <v>0</v>
      </c>
      <c r="G50" t="b">
        <f>AND(B46&lt;&gt;"",ISERROR(SEARCH(Completed_Text,B50)))</f>
        <v>0</v>
      </c>
    </row>
    <row r="51" spans="1:15" ht="21" customHeight="1" x14ac:dyDescent="0.5">
      <c r="A51" s="3">
        <f>A46+1</f>
        <v>5</v>
      </c>
      <c r="B51" s="26"/>
      <c r="C51" s="44" t="s">
        <v>38</v>
      </c>
      <c r="D51" s="55"/>
      <c r="E51" s="56"/>
      <c r="G51" t="b">
        <f>B51&lt;&gt;""</f>
        <v>0</v>
      </c>
      <c r="H51" t="b">
        <f>D51&lt;&gt;""</f>
        <v>0</v>
      </c>
      <c r="L51" t="b">
        <f>G51</f>
        <v>0</v>
      </c>
    </row>
    <row r="52" spans="1:15" ht="21" x14ac:dyDescent="0.5">
      <c r="A52" s="4" t="s">
        <v>30</v>
      </c>
      <c r="B52" s="48"/>
      <c r="C52" s="48"/>
      <c r="D52" s="49"/>
      <c r="E52" s="50" t="s">
        <v>37</v>
      </c>
      <c r="G52" t="b">
        <f>B52&lt;&gt;""</f>
        <v>0</v>
      </c>
      <c r="L52" t="b">
        <f>G51</f>
        <v>0</v>
      </c>
    </row>
    <row r="53" spans="1:15" ht="21" x14ac:dyDescent="0.5">
      <c r="A53" s="4" t="s">
        <v>31</v>
      </c>
      <c r="B53" s="48"/>
      <c r="C53" s="48"/>
      <c r="D53" s="49"/>
      <c r="E53" s="50"/>
      <c r="G53" t="b">
        <f>B53&lt;&gt;""</f>
        <v>0</v>
      </c>
      <c r="L53" t="b">
        <f>G51</f>
        <v>0</v>
      </c>
    </row>
    <row r="54" spans="1:15" ht="21" x14ac:dyDescent="0.5">
      <c r="A54" s="4" t="s">
        <v>32</v>
      </c>
      <c r="B54" s="46" t="s">
        <v>33</v>
      </c>
      <c r="C54" s="46"/>
      <c r="D54" s="47"/>
      <c r="E54" s="27" t="s">
        <v>3</v>
      </c>
      <c r="F54">
        <f>IF(E54=Yes,OnLine_Fee,0)</f>
        <v>0</v>
      </c>
      <c r="G54" t="b">
        <f>E54&lt;&gt;select</f>
        <v>0</v>
      </c>
      <c r="L54" t="b">
        <f>G51</f>
        <v>0</v>
      </c>
      <c r="M54" s="23">
        <f>IF(AND($B51&lt;&gt;""),1,0)</f>
        <v>0</v>
      </c>
      <c r="O54" s="23">
        <f>IF(AND($B51&lt;&gt;"",E54=Yes),1,0)</f>
        <v>0</v>
      </c>
    </row>
    <row r="55" spans="1:15" ht="18.5" x14ac:dyDescent="0.45">
      <c r="A55" s="6"/>
      <c r="B55" s="1" t="str">
        <f>IF(G51,IF(AND(G52:G54,G54),"Participant "&amp;A51&amp;Completed_Text,"Participant "&amp;A51&amp;NotYetComplete_Text),"")</f>
        <v/>
      </c>
      <c r="C55" s="1"/>
      <c r="D55" s="1"/>
      <c r="E55" s="7"/>
      <c r="F55">
        <f>IF(NOT(ISERROR(SEARCH(Completed_Text,B55))),IF(IsMember,Member_Fee,NonMember_Fee),0)</f>
        <v>0</v>
      </c>
      <c r="G55" t="b">
        <f>AND(B51&lt;&gt;"",ISERROR(SEARCH(Completed_Text,B55)))</f>
        <v>0</v>
      </c>
    </row>
    <row r="56" spans="1:15" ht="21" customHeight="1" x14ac:dyDescent="0.5">
      <c r="A56" s="3">
        <f>A51+1</f>
        <v>6</v>
      </c>
      <c r="B56" s="26"/>
      <c r="C56" s="44" t="s">
        <v>38</v>
      </c>
      <c r="D56" s="55"/>
      <c r="E56" s="56"/>
      <c r="G56" t="b">
        <f>B56&lt;&gt;""</f>
        <v>0</v>
      </c>
      <c r="H56" t="b">
        <f>D56&lt;&gt;""</f>
        <v>0</v>
      </c>
      <c r="L56" t="b">
        <f>G56</f>
        <v>0</v>
      </c>
    </row>
    <row r="57" spans="1:15" ht="21" x14ac:dyDescent="0.5">
      <c r="A57" s="4" t="s">
        <v>30</v>
      </c>
      <c r="B57" s="48"/>
      <c r="C57" s="48"/>
      <c r="D57" s="49"/>
      <c r="E57" s="50" t="s">
        <v>37</v>
      </c>
      <c r="G57" t="b">
        <f>B57&lt;&gt;""</f>
        <v>0</v>
      </c>
      <c r="L57" t="b">
        <f>G56</f>
        <v>0</v>
      </c>
    </row>
    <row r="58" spans="1:15" ht="21" x14ac:dyDescent="0.5">
      <c r="A58" s="4" t="s">
        <v>31</v>
      </c>
      <c r="B58" s="48"/>
      <c r="C58" s="48"/>
      <c r="D58" s="49"/>
      <c r="E58" s="50"/>
      <c r="G58" t="b">
        <f>B58&lt;&gt;""</f>
        <v>0</v>
      </c>
      <c r="L58" t="b">
        <f>G56</f>
        <v>0</v>
      </c>
    </row>
    <row r="59" spans="1:15" ht="21" x14ac:dyDescent="0.5">
      <c r="A59" s="4" t="s">
        <v>32</v>
      </c>
      <c r="B59" s="46" t="s">
        <v>33</v>
      </c>
      <c r="C59" s="46"/>
      <c r="D59" s="47"/>
      <c r="E59" s="27" t="s">
        <v>3</v>
      </c>
      <c r="F59">
        <f>IF(E59=Yes,OnLine_Fee,0)</f>
        <v>0</v>
      </c>
      <c r="G59" t="b">
        <f>E59&lt;&gt;select</f>
        <v>0</v>
      </c>
      <c r="L59" t="b">
        <f>G56</f>
        <v>0</v>
      </c>
      <c r="M59" s="23">
        <f>IF(AND($B56&lt;&gt;""),1,0)</f>
        <v>0</v>
      </c>
      <c r="O59" s="23">
        <f>IF(AND($B56&lt;&gt;"",E59=Yes),1,0)</f>
        <v>0</v>
      </c>
    </row>
    <row r="60" spans="1:15" ht="18.5" x14ac:dyDescent="0.45">
      <c r="A60" s="6"/>
      <c r="B60" s="1" t="str">
        <f>IF(G56,IF(AND(G57:G59,G59),"Participant "&amp;A56&amp;Completed_Text,"Participant "&amp;A56&amp;NotYetComplete_Text),"")</f>
        <v/>
      </c>
      <c r="C60" s="1"/>
      <c r="D60" s="1"/>
      <c r="E60" s="7"/>
      <c r="F60">
        <f>IF(NOT(ISERROR(SEARCH(Completed_Text,B60))),IF(IsMember,Member_Fee,NonMember_Fee),0)</f>
        <v>0</v>
      </c>
      <c r="G60" t="b">
        <f>AND(B56&lt;&gt;"",ISERROR(SEARCH(Completed_Text,B60)))</f>
        <v>0</v>
      </c>
    </row>
    <row r="61" spans="1:15" ht="21" customHeight="1" x14ac:dyDescent="0.5">
      <c r="A61" s="3">
        <f>A56+1</f>
        <v>7</v>
      </c>
      <c r="B61" s="26"/>
      <c r="C61" s="44" t="s">
        <v>38</v>
      </c>
      <c r="D61" s="55"/>
      <c r="E61" s="56"/>
      <c r="G61" t="b">
        <f>B61&lt;&gt;""</f>
        <v>0</v>
      </c>
      <c r="H61" t="b">
        <f>D61&lt;&gt;""</f>
        <v>0</v>
      </c>
      <c r="L61" t="b">
        <f>G61</f>
        <v>0</v>
      </c>
    </row>
    <row r="62" spans="1:15" ht="21" x14ac:dyDescent="0.5">
      <c r="A62" s="4" t="s">
        <v>30</v>
      </c>
      <c r="B62" s="48"/>
      <c r="C62" s="48"/>
      <c r="D62" s="49"/>
      <c r="E62" s="50" t="s">
        <v>37</v>
      </c>
      <c r="G62" t="b">
        <f>B62&lt;&gt;""</f>
        <v>0</v>
      </c>
      <c r="L62" t="b">
        <f>G61</f>
        <v>0</v>
      </c>
    </row>
    <row r="63" spans="1:15" ht="21" x14ac:dyDescent="0.5">
      <c r="A63" s="4" t="s">
        <v>31</v>
      </c>
      <c r="B63" s="48"/>
      <c r="C63" s="48"/>
      <c r="D63" s="49"/>
      <c r="E63" s="50"/>
      <c r="G63" t="b">
        <f>B63&lt;&gt;""</f>
        <v>0</v>
      </c>
      <c r="L63" t="b">
        <f>G61</f>
        <v>0</v>
      </c>
    </row>
    <row r="64" spans="1:15" ht="21" x14ac:dyDescent="0.5">
      <c r="A64" s="4" t="s">
        <v>32</v>
      </c>
      <c r="B64" s="46" t="s">
        <v>33</v>
      </c>
      <c r="C64" s="46"/>
      <c r="D64" s="47"/>
      <c r="E64" s="27" t="s">
        <v>3</v>
      </c>
      <c r="F64">
        <f>IF(E64=Yes,OnLine_Fee,0)</f>
        <v>0</v>
      </c>
      <c r="G64" t="b">
        <f>E64&lt;&gt;select</f>
        <v>0</v>
      </c>
      <c r="L64" t="b">
        <f>G61</f>
        <v>0</v>
      </c>
      <c r="M64" s="23">
        <f>IF(AND($B61&lt;&gt;""),1,0)</f>
        <v>0</v>
      </c>
      <c r="O64" s="23">
        <f>IF(AND($B61&lt;&gt;"",E64=Yes),1,0)</f>
        <v>0</v>
      </c>
    </row>
    <row r="65" spans="1:15" ht="18.5" x14ac:dyDescent="0.45">
      <c r="A65" s="6"/>
      <c r="B65" s="1" t="str">
        <f>IF(G61,IF(AND(G62:G64,G64),"Participant "&amp;A61&amp;Completed_Text,"Participant "&amp;A61&amp;NotYetComplete_Text),"")</f>
        <v/>
      </c>
      <c r="C65" s="1"/>
      <c r="D65" s="1"/>
      <c r="E65" s="7"/>
      <c r="F65">
        <f>IF(NOT(ISERROR(SEARCH(Completed_Text,B65))),IF(IsMember,Member_Fee,NonMember_Fee),0)</f>
        <v>0</v>
      </c>
      <c r="G65" t="b">
        <f>AND(B61&lt;&gt;"",ISERROR(SEARCH(Completed_Text,B65)))</f>
        <v>0</v>
      </c>
    </row>
    <row r="66" spans="1:15" ht="21" customHeight="1" x14ac:dyDescent="0.5">
      <c r="A66" s="3">
        <f>A61+1</f>
        <v>8</v>
      </c>
      <c r="B66" s="26"/>
      <c r="C66" s="44" t="s">
        <v>38</v>
      </c>
      <c r="D66" s="55"/>
      <c r="E66" s="56"/>
      <c r="G66" t="b">
        <f>B66&lt;&gt;""</f>
        <v>0</v>
      </c>
      <c r="H66" t="b">
        <f>D66&lt;&gt;""</f>
        <v>0</v>
      </c>
      <c r="L66" t="b">
        <f>G66</f>
        <v>0</v>
      </c>
    </row>
    <row r="67" spans="1:15" ht="21" x14ac:dyDescent="0.5">
      <c r="A67" s="4" t="s">
        <v>30</v>
      </c>
      <c r="B67" s="48"/>
      <c r="C67" s="48"/>
      <c r="D67" s="49"/>
      <c r="E67" s="50" t="s">
        <v>37</v>
      </c>
      <c r="G67" t="b">
        <f>B67&lt;&gt;""</f>
        <v>0</v>
      </c>
      <c r="L67" t="b">
        <f>G66</f>
        <v>0</v>
      </c>
    </row>
    <row r="68" spans="1:15" ht="21" x14ac:dyDescent="0.5">
      <c r="A68" s="4" t="s">
        <v>31</v>
      </c>
      <c r="B68" s="48"/>
      <c r="C68" s="48"/>
      <c r="D68" s="49"/>
      <c r="E68" s="50"/>
      <c r="G68" t="b">
        <f>B68&lt;&gt;""</f>
        <v>0</v>
      </c>
      <c r="L68" t="b">
        <f>G66</f>
        <v>0</v>
      </c>
    </row>
    <row r="69" spans="1:15" ht="21" x14ac:dyDescent="0.5">
      <c r="A69" s="4" t="s">
        <v>32</v>
      </c>
      <c r="B69" s="46" t="s">
        <v>33</v>
      </c>
      <c r="C69" s="46"/>
      <c r="D69" s="47"/>
      <c r="E69" s="27" t="s">
        <v>3</v>
      </c>
      <c r="F69">
        <f>IF(E69=Yes,OnLine_Fee,0)</f>
        <v>0</v>
      </c>
      <c r="G69" t="b">
        <f>E69&lt;&gt;select</f>
        <v>0</v>
      </c>
      <c r="L69" t="b">
        <f>G66</f>
        <v>0</v>
      </c>
      <c r="M69" s="23">
        <f>IF(AND($B66&lt;&gt;""),1,0)</f>
        <v>0</v>
      </c>
      <c r="O69" s="23">
        <f>IF(AND($B66&lt;&gt;"",E69=Yes),1,0)</f>
        <v>0</v>
      </c>
    </row>
    <row r="70" spans="1:15" ht="18.5" x14ac:dyDescent="0.45">
      <c r="A70" s="6"/>
      <c r="B70" s="1" t="str">
        <f>IF(G66,IF(AND(G67:G69,G69),"Participant "&amp;A66&amp;Completed_Text,"Participant "&amp;A66&amp;NotYetComplete_Text),"")</f>
        <v/>
      </c>
      <c r="C70" s="1"/>
      <c r="D70" s="1"/>
      <c r="E70" s="7"/>
      <c r="F70">
        <f>IF(NOT(ISERROR(SEARCH(Completed_Text,B70))),IF(IsMember,Member_Fee,NonMember_Fee),0)</f>
        <v>0</v>
      </c>
      <c r="G70" t="b">
        <f>AND(B66&lt;&gt;"",ISERROR(SEARCH(Completed_Text,B70)))</f>
        <v>0</v>
      </c>
    </row>
    <row r="71" spans="1:15" ht="15.5" x14ac:dyDescent="0.35">
      <c r="A71" s="41" t="s">
        <v>34</v>
      </c>
      <c r="B71" s="42"/>
      <c r="C71" s="42"/>
      <c r="D71" s="42"/>
      <c r="E71" s="42"/>
    </row>
    <row r="72" spans="1:15" ht="79.5" customHeight="1" x14ac:dyDescent="0.5">
      <c r="A72" s="51"/>
      <c r="B72" s="51"/>
      <c r="C72" s="51"/>
      <c r="D72" s="51"/>
      <c r="E72" s="51"/>
    </row>
  </sheetData>
  <sheetProtection password="8DBA" sheet="1" objects="1" scenarios="1" selectLockedCells="1"/>
  <mergeCells count="60">
    <mergeCell ref="A11:E11"/>
    <mergeCell ref="B18:E18"/>
    <mergeCell ref="A15:E15"/>
    <mergeCell ref="C26:D26"/>
    <mergeCell ref="D51:E51"/>
    <mergeCell ref="D56:E56"/>
    <mergeCell ref="C27:E28"/>
    <mergeCell ref="D61:E61"/>
    <mergeCell ref="B34:D34"/>
    <mergeCell ref="B37:D37"/>
    <mergeCell ref="E37:E38"/>
    <mergeCell ref="B38:D38"/>
    <mergeCell ref="B52:D52"/>
    <mergeCell ref="E52:E53"/>
    <mergeCell ref="B53:D53"/>
    <mergeCell ref="B54:D54"/>
    <mergeCell ref="B57:D57"/>
    <mergeCell ref="E57:E58"/>
    <mergeCell ref="B58:D58"/>
    <mergeCell ref="B59:D59"/>
    <mergeCell ref="A6:E6"/>
    <mergeCell ref="C24:E24"/>
    <mergeCell ref="A14:E14"/>
    <mergeCell ref="E32:E33"/>
    <mergeCell ref="D31:E31"/>
    <mergeCell ref="A7:E7"/>
    <mergeCell ref="A8:E8"/>
    <mergeCell ref="A9:E9"/>
    <mergeCell ref="A10:E10"/>
    <mergeCell ref="A12:E12"/>
    <mergeCell ref="D21:E21"/>
    <mergeCell ref="A16:E16"/>
    <mergeCell ref="A30:E30"/>
    <mergeCell ref="B32:D32"/>
    <mergeCell ref="B33:D33"/>
    <mergeCell ref="A13:E13"/>
    <mergeCell ref="A72:E72"/>
    <mergeCell ref="B17:E17"/>
    <mergeCell ref="B19:E19"/>
    <mergeCell ref="D36:E36"/>
    <mergeCell ref="D41:E41"/>
    <mergeCell ref="D46:E46"/>
    <mergeCell ref="D66:E66"/>
    <mergeCell ref="B39:D39"/>
    <mergeCell ref="B42:D42"/>
    <mergeCell ref="E42:E43"/>
    <mergeCell ref="B43:D43"/>
    <mergeCell ref="B44:D44"/>
    <mergeCell ref="B47:D47"/>
    <mergeCell ref="E47:E48"/>
    <mergeCell ref="B48:D48"/>
    <mergeCell ref="B49:D49"/>
    <mergeCell ref="B69:D69"/>
    <mergeCell ref="B62:D62"/>
    <mergeCell ref="E62:E63"/>
    <mergeCell ref="B63:D63"/>
    <mergeCell ref="B64:D64"/>
    <mergeCell ref="B67:D67"/>
    <mergeCell ref="E67:E68"/>
    <mergeCell ref="B68:D68"/>
  </mergeCells>
  <conditionalFormatting sqref="E34">
    <cfRule type="containsText" dxfId="58" priority="346" operator="containsText" text="select">
      <formula>NOT(ISERROR(SEARCH("select",E34)))</formula>
    </cfRule>
  </conditionalFormatting>
  <conditionalFormatting sqref="B34">
    <cfRule type="containsText" dxfId="57" priority="319" operator="containsText" text="nil">
      <formula>NOT(ISERROR(SEARCH("nil",B34)))</formula>
    </cfRule>
  </conditionalFormatting>
  <conditionalFormatting sqref="B34">
    <cfRule type="expression" dxfId="56" priority="307">
      <formula>AND($L34,OR(B34="",B34=select))</formula>
    </cfRule>
  </conditionalFormatting>
  <conditionalFormatting sqref="E34">
    <cfRule type="expression" dxfId="55" priority="304">
      <formula>AND($L33,OR(E34="",E34=select))</formula>
    </cfRule>
  </conditionalFormatting>
  <conditionalFormatting sqref="D31">
    <cfRule type="expression" dxfId="54" priority="347">
      <formula>AND($L34,OR(D31="",D31=select))</formula>
    </cfRule>
  </conditionalFormatting>
  <conditionalFormatting sqref="B17:E17 B18 B19:E19 B20:B21 D21:E21 B24">
    <cfRule type="containsBlanks" dxfId="53" priority="53">
      <formula>LEN(TRIM(B17))=0</formula>
    </cfRule>
  </conditionalFormatting>
  <conditionalFormatting sqref="B32:B33">
    <cfRule type="expression" dxfId="52" priority="52">
      <formula>AND($L32,OR(B32="",B32=select))</formula>
    </cfRule>
  </conditionalFormatting>
  <conditionalFormatting sqref="E39">
    <cfRule type="containsText" dxfId="51" priority="50" operator="containsText" text="select">
      <formula>NOT(ISERROR(SEARCH("select",E39)))</formula>
    </cfRule>
  </conditionalFormatting>
  <conditionalFormatting sqref="B39">
    <cfRule type="containsText" dxfId="50" priority="49" operator="containsText" text="nil">
      <formula>NOT(ISERROR(SEARCH("nil",B39)))</formula>
    </cfRule>
  </conditionalFormatting>
  <conditionalFormatting sqref="B39">
    <cfRule type="expression" dxfId="49" priority="47">
      <formula>AND($L39,OR(B39="",B39=select))</formula>
    </cfRule>
  </conditionalFormatting>
  <conditionalFormatting sqref="E39">
    <cfRule type="expression" dxfId="48" priority="46">
      <formula>AND($L38,OR(E39="",E39=select))</formula>
    </cfRule>
  </conditionalFormatting>
  <conditionalFormatting sqref="D36">
    <cfRule type="expression" dxfId="47" priority="51">
      <formula>AND($L39,OR(D36="",D36=select))</formula>
    </cfRule>
  </conditionalFormatting>
  <conditionalFormatting sqref="B37:B38">
    <cfRule type="expression" dxfId="46" priority="45">
      <formula>AND($L37,OR(B37="",B37=select))</formula>
    </cfRule>
  </conditionalFormatting>
  <conditionalFormatting sqref="E44">
    <cfRule type="containsText" dxfId="45" priority="43" operator="containsText" text="select">
      <formula>NOT(ISERROR(SEARCH("select",E44)))</formula>
    </cfRule>
  </conditionalFormatting>
  <conditionalFormatting sqref="B44">
    <cfRule type="containsText" dxfId="44" priority="42" operator="containsText" text="nil">
      <formula>NOT(ISERROR(SEARCH("nil",B44)))</formula>
    </cfRule>
  </conditionalFormatting>
  <conditionalFormatting sqref="B44">
    <cfRule type="expression" dxfId="43" priority="40">
      <formula>AND($L44,OR(B44="",B44=select))</formula>
    </cfRule>
  </conditionalFormatting>
  <conditionalFormatting sqref="E44">
    <cfRule type="expression" dxfId="42" priority="39">
      <formula>AND($L43,OR(E44="",E44=select))</formula>
    </cfRule>
  </conditionalFormatting>
  <conditionalFormatting sqref="D41">
    <cfRule type="expression" dxfId="41" priority="44">
      <formula>AND($L44,OR(D41="",D41=select))</formula>
    </cfRule>
  </conditionalFormatting>
  <conditionalFormatting sqref="B42:B43">
    <cfRule type="expression" dxfId="40" priority="38">
      <formula>AND($L42,OR(B42="",B42=select))</formula>
    </cfRule>
  </conditionalFormatting>
  <conditionalFormatting sqref="E49">
    <cfRule type="containsText" dxfId="39" priority="36" operator="containsText" text="select">
      <formula>NOT(ISERROR(SEARCH("select",E49)))</formula>
    </cfRule>
  </conditionalFormatting>
  <conditionalFormatting sqref="B49">
    <cfRule type="containsText" dxfId="38" priority="35" operator="containsText" text="nil">
      <formula>NOT(ISERROR(SEARCH("nil",B49)))</formula>
    </cfRule>
  </conditionalFormatting>
  <conditionalFormatting sqref="B49">
    <cfRule type="expression" dxfId="37" priority="33">
      <formula>AND($L49,OR(B49="",B49=select))</formula>
    </cfRule>
  </conditionalFormatting>
  <conditionalFormatting sqref="E49">
    <cfRule type="expression" dxfId="36" priority="32">
      <formula>AND($L48,OR(E49="",E49=select))</formula>
    </cfRule>
  </conditionalFormatting>
  <conditionalFormatting sqref="D46">
    <cfRule type="expression" dxfId="35" priority="37">
      <formula>AND($L49,OR(D46="",D46=select))</formula>
    </cfRule>
  </conditionalFormatting>
  <conditionalFormatting sqref="B47:B48">
    <cfRule type="expression" dxfId="34" priority="31">
      <formula>AND($L47,OR(B47="",B47=select))</formula>
    </cfRule>
  </conditionalFormatting>
  <conditionalFormatting sqref="E54">
    <cfRule type="containsText" dxfId="33" priority="29" operator="containsText" text="select">
      <formula>NOT(ISERROR(SEARCH("select",E54)))</formula>
    </cfRule>
  </conditionalFormatting>
  <conditionalFormatting sqref="B54">
    <cfRule type="containsText" dxfId="32" priority="28" operator="containsText" text="nil">
      <formula>NOT(ISERROR(SEARCH("nil",B54)))</formula>
    </cfRule>
  </conditionalFormatting>
  <conditionalFormatting sqref="B54">
    <cfRule type="expression" dxfId="31" priority="26">
      <formula>AND($L54,OR(B54="",B54=select))</formula>
    </cfRule>
  </conditionalFormatting>
  <conditionalFormatting sqref="E54">
    <cfRule type="expression" dxfId="30" priority="25">
      <formula>AND($L53,OR(E54="",E54=select))</formula>
    </cfRule>
  </conditionalFormatting>
  <conditionalFormatting sqref="D51">
    <cfRule type="expression" dxfId="29" priority="30">
      <formula>AND($L54,OR(D51="",D51=select))</formula>
    </cfRule>
  </conditionalFormatting>
  <conditionalFormatting sqref="B52:B53">
    <cfRule type="expression" dxfId="28" priority="24">
      <formula>AND($L52,OR(B52="",B52=select))</formula>
    </cfRule>
  </conditionalFormatting>
  <conditionalFormatting sqref="E59">
    <cfRule type="containsText" dxfId="27" priority="22" operator="containsText" text="select">
      <formula>NOT(ISERROR(SEARCH("select",E59)))</formula>
    </cfRule>
  </conditionalFormatting>
  <conditionalFormatting sqref="B59">
    <cfRule type="containsText" dxfId="26" priority="21" operator="containsText" text="nil">
      <formula>NOT(ISERROR(SEARCH("nil",B59)))</formula>
    </cfRule>
  </conditionalFormatting>
  <conditionalFormatting sqref="B59">
    <cfRule type="expression" dxfId="25" priority="19">
      <formula>AND($L59,OR(B59="",B59=select))</formula>
    </cfRule>
  </conditionalFormatting>
  <conditionalFormatting sqref="E59">
    <cfRule type="expression" dxfId="24" priority="18">
      <formula>AND($L58,OR(E59="",E59=select))</formula>
    </cfRule>
  </conditionalFormatting>
  <conditionalFormatting sqref="D56">
    <cfRule type="expression" dxfId="23" priority="23">
      <formula>AND($L59,OR(D56="",D56=select))</formula>
    </cfRule>
  </conditionalFormatting>
  <conditionalFormatting sqref="B57:B58">
    <cfRule type="expression" dxfId="22" priority="17">
      <formula>AND($L57,OR(B57="",B57=select))</formula>
    </cfRule>
  </conditionalFormatting>
  <conditionalFormatting sqref="E64">
    <cfRule type="containsText" dxfId="21" priority="15" operator="containsText" text="select">
      <formula>NOT(ISERROR(SEARCH("select",E64)))</formula>
    </cfRule>
  </conditionalFormatting>
  <conditionalFormatting sqref="B64">
    <cfRule type="containsText" dxfId="20" priority="14" operator="containsText" text="nil">
      <formula>NOT(ISERROR(SEARCH("nil",B64)))</formula>
    </cfRule>
  </conditionalFormatting>
  <conditionalFormatting sqref="B64">
    <cfRule type="expression" dxfId="19" priority="12">
      <formula>AND($L64,OR(B64="",B64=select))</formula>
    </cfRule>
  </conditionalFormatting>
  <conditionalFormatting sqref="E64">
    <cfRule type="expression" dxfId="18" priority="11">
      <formula>AND($L63,OR(E64="",E64=select))</formula>
    </cfRule>
  </conditionalFormatting>
  <conditionalFormatting sqref="D61">
    <cfRule type="expression" dxfId="17" priority="16">
      <formula>AND($L64,OR(D61="",D61=select))</formula>
    </cfRule>
  </conditionalFormatting>
  <conditionalFormatting sqref="B62:B63">
    <cfRule type="expression" dxfId="16" priority="10">
      <formula>AND($L62,OR(B62="",B62=select))</formula>
    </cfRule>
  </conditionalFormatting>
  <conditionalFormatting sqref="E69">
    <cfRule type="containsText" dxfId="15" priority="8" operator="containsText" text="select">
      <formula>NOT(ISERROR(SEARCH("select",E69)))</formula>
    </cfRule>
  </conditionalFormatting>
  <conditionalFormatting sqref="B69">
    <cfRule type="containsText" dxfId="14" priority="7" operator="containsText" text="nil">
      <formula>NOT(ISERROR(SEARCH("nil",B69)))</formula>
    </cfRule>
  </conditionalFormatting>
  <conditionalFormatting sqref="B69">
    <cfRule type="expression" dxfId="13" priority="5">
      <formula>AND($L69,OR(B69="",B69=select))</formula>
    </cfRule>
  </conditionalFormatting>
  <conditionalFormatting sqref="E69">
    <cfRule type="expression" dxfId="12" priority="4">
      <formula>AND($L68,OR(E69="",E69=select))</formula>
    </cfRule>
  </conditionalFormatting>
  <conditionalFormatting sqref="D66">
    <cfRule type="expression" dxfId="11" priority="9">
      <formula>AND($L69,OR(D66="",D66=select))</formula>
    </cfRule>
  </conditionalFormatting>
  <conditionalFormatting sqref="B67:B68">
    <cfRule type="expression" dxfId="10" priority="3">
      <formula>AND($L67,OR(B67="",B67=select))</formula>
    </cfRule>
  </conditionalFormatting>
  <conditionalFormatting sqref="B31">
    <cfRule type="cellIs" dxfId="9" priority="2" operator="notEqual">
      <formula>""</formula>
    </cfRule>
  </conditionalFormatting>
  <conditionalFormatting sqref="B27">
    <cfRule type="expression" dxfId="8" priority="1">
      <formula>Incomplete</formula>
    </cfRule>
  </conditionalFormatting>
  <dataValidations xWindow="1242" yWindow="1463" count="6">
    <dataValidation type="list" allowBlank="1" sqref="B31">
      <formula1>$B$20</formula1>
    </dataValidation>
    <dataValidation type="list" allowBlank="1" showInputMessage="1" showErrorMessage="1" prompt="Select current membership status - discounted fee applies to members only. " sqref="B24">
      <formula1>MemberOptions</formula1>
    </dataValidation>
    <dataValidation allowBlank="1" showInputMessage="1" showErrorMessage="1" prompt="If registering as an individual, write the name of the person to whom the invoice is to be made out." sqref="B17:E17"/>
    <dataValidation allowBlank="1" showInputMessage="1" showErrorMessage="1" prompt="If not applicable, write &quot;N/A&quot;." sqref="B18"/>
    <dataValidation type="list" allowBlank="1" showInputMessage="1" showErrorMessage="1" prompt="Select Yes to choose access to HMA online materials. Fee applies. Otherwise select No." sqref="E34 E69 E64 E59 E54 E49 E44 E39">
      <formula1>$L$12:$L$14</formula1>
    </dataValidation>
    <dataValidation allowBlank="1" showInputMessage="1" showErrorMessage="1" prompt="Participant's contact number, not office number please." sqref="D31:E31 D36:E36 D41:E41 D46:E46 D51:E51 D56:E56 D61:E61 D66:E66"/>
  </dataValidations>
  <hyperlinks>
    <hyperlink ref="A8" r:id="rId1" display="mailto:events@speaq.org.au"/>
  </hyperlinks>
  <pageMargins left="0.70866141732283472" right="0.70866141732283472" top="0.47244094488188981" bottom="0.43307086614173229" header="0.31496062992125984" footer="0.31496062992125984"/>
  <pageSetup paperSize="9" scale="80" orientation="portrait" r:id="rId2"/>
  <rowBreaks count="1" manualBreakCount="1">
    <brk id="45" max="4" man="1"/>
  </rowBreak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18" operator="containsText" id="{9CCCA0C0-F4D0-4267-89FD-25AB28F59B38}">
            <xm:f>NOT(ISERROR(SEARCH(Completed_Text,B35)))</xm:f>
            <xm:f>Completed_Text</xm:f>
            <x14:dxf>
              <font>
                <b val="0"/>
                <i val="0"/>
                <color rgb="FF0070C0"/>
              </font>
            </x14:dxf>
          </x14:cfRule>
          <xm:sqref>B35</xm:sqref>
        </x14:conditionalFormatting>
        <x14:conditionalFormatting xmlns:xm="http://schemas.microsoft.com/office/excel/2006/main">
          <x14:cfRule type="containsText" priority="48" operator="containsText" id="{B8FCD292-B0C5-4598-9AD2-BA64041A5509}">
            <xm:f>NOT(ISERROR(SEARCH(Completed_Text,B40)))</xm:f>
            <xm:f>Completed_Text</xm:f>
            <x14:dxf>
              <font>
                <b val="0"/>
                <i val="0"/>
                <color rgb="FF0070C0"/>
              </font>
            </x14:dxf>
          </x14:cfRule>
          <xm:sqref>B40</xm:sqref>
        </x14:conditionalFormatting>
        <x14:conditionalFormatting xmlns:xm="http://schemas.microsoft.com/office/excel/2006/main">
          <x14:cfRule type="containsText" priority="41" operator="containsText" id="{C0F9D979-785A-4630-AA50-0B4364A749F8}">
            <xm:f>NOT(ISERROR(SEARCH(Completed_Text,B45)))</xm:f>
            <xm:f>Completed_Text</xm:f>
            <x14:dxf>
              <font>
                <b val="0"/>
                <i val="0"/>
                <color rgb="FF0070C0"/>
              </font>
            </x14:dxf>
          </x14:cfRule>
          <xm:sqref>B45</xm:sqref>
        </x14:conditionalFormatting>
        <x14:conditionalFormatting xmlns:xm="http://schemas.microsoft.com/office/excel/2006/main">
          <x14:cfRule type="containsText" priority="34" operator="containsText" id="{0225350A-4C64-41AA-B25F-00A5A514B25E}">
            <xm:f>NOT(ISERROR(SEARCH(Completed_Text,B50)))</xm:f>
            <xm:f>Completed_Text</xm:f>
            <x14:dxf>
              <font>
                <b val="0"/>
                <i val="0"/>
                <color rgb="FF0070C0"/>
              </font>
            </x14:dxf>
          </x14:cfRule>
          <xm:sqref>B50</xm:sqref>
        </x14:conditionalFormatting>
        <x14:conditionalFormatting xmlns:xm="http://schemas.microsoft.com/office/excel/2006/main">
          <x14:cfRule type="containsText" priority="27" operator="containsText" id="{F106872E-996D-463C-AADF-2C2F16E892B8}">
            <xm:f>NOT(ISERROR(SEARCH(Completed_Text,B55)))</xm:f>
            <xm:f>Completed_Text</xm:f>
            <x14:dxf>
              <font>
                <b val="0"/>
                <i val="0"/>
                <color rgb="FF0070C0"/>
              </font>
            </x14:dxf>
          </x14:cfRule>
          <xm:sqref>B55</xm:sqref>
        </x14:conditionalFormatting>
        <x14:conditionalFormatting xmlns:xm="http://schemas.microsoft.com/office/excel/2006/main">
          <x14:cfRule type="containsText" priority="20" operator="containsText" id="{19677689-4B05-4919-BFD6-A3BD13C40CC1}">
            <xm:f>NOT(ISERROR(SEARCH(Completed_Text,B60)))</xm:f>
            <xm:f>Completed_Text</xm:f>
            <x14:dxf>
              <font>
                <b val="0"/>
                <i val="0"/>
                <color rgb="FF0070C0"/>
              </font>
            </x14:dxf>
          </x14:cfRule>
          <xm:sqref>B60</xm:sqref>
        </x14:conditionalFormatting>
        <x14:conditionalFormatting xmlns:xm="http://schemas.microsoft.com/office/excel/2006/main">
          <x14:cfRule type="containsText" priority="13" operator="containsText" id="{B2F170C9-B11B-48DE-AD48-824AB8D62EAD}">
            <xm:f>NOT(ISERROR(SEARCH(Completed_Text,B65)))</xm:f>
            <xm:f>Completed_Text</xm:f>
            <x14:dxf>
              <font>
                <b val="0"/>
                <i val="0"/>
                <color rgb="FF0070C0"/>
              </font>
            </x14:dxf>
          </x14:cfRule>
          <xm:sqref>B65</xm:sqref>
        </x14:conditionalFormatting>
        <x14:conditionalFormatting xmlns:xm="http://schemas.microsoft.com/office/excel/2006/main">
          <x14:cfRule type="containsText" priority="6" operator="containsText" id="{B44ACD5E-6AFB-4871-8868-05A9926D4799}">
            <xm:f>NOT(ISERROR(SEARCH(Completed_Text,B70)))</xm:f>
            <xm:f>Completed_Text</xm:f>
            <x14:dxf>
              <font>
                <b val="0"/>
                <i val="0"/>
                <color rgb="FF0070C0"/>
              </font>
            </x14:dxf>
          </x14:cfRule>
          <xm:sqref>B70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18</vt:i4>
      </vt:variant>
    </vt:vector>
  </HeadingPairs>
  <TitlesOfParts>
    <vt:vector size="19" baseType="lpstr">
      <vt:lpstr>Sheet1</vt:lpstr>
      <vt:lpstr>Completed_Text</vt:lpstr>
      <vt:lpstr>Current_member</vt:lpstr>
      <vt:lpstr>Incomplete</vt:lpstr>
      <vt:lpstr>IsMember</vt:lpstr>
      <vt:lpstr>Member_Fee</vt:lpstr>
      <vt:lpstr>MemberOptions</vt:lpstr>
      <vt:lpstr>MembershipPending</vt:lpstr>
      <vt:lpstr>No</vt:lpstr>
      <vt:lpstr>Non_member</vt:lpstr>
      <vt:lpstr>NonMember_Fee</vt:lpstr>
      <vt:lpstr>NotYetComplete_Text</vt:lpstr>
      <vt:lpstr>OK</vt:lpstr>
      <vt:lpstr>OnLine_Fee</vt:lpstr>
      <vt:lpstr>Only</vt:lpstr>
      <vt:lpstr>Preferred</vt:lpstr>
      <vt:lpstr>Sheet1!Print_Area</vt:lpstr>
      <vt:lpstr>select</vt:lpstr>
      <vt:lpstr>Yes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Monsour</dc:creator>
  <cp:keywords/>
  <dc:description/>
  <cp:lastModifiedBy>Paul Monsour</cp:lastModifiedBy>
  <cp:revision/>
  <cp:lastPrinted>2018-06-20T12:50:29Z</cp:lastPrinted>
  <dcterms:created xsi:type="dcterms:W3CDTF">2017-10-03T01:10:33Z</dcterms:created>
  <dcterms:modified xsi:type="dcterms:W3CDTF">2018-06-20T12:52:06Z</dcterms:modified>
  <cp:category/>
  <cp:contentStatus/>
</cp:coreProperties>
</file>